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<sst xmlns="http://schemas.openxmlformats.org/spreadsheetml/2006/main" count="67" uniqueCount="31">
  <si>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</si>
  <si>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</si>
  <si>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</si>
  <si>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</si>
  <si>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</si>
  <si>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</si>
  <si>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</si>
  <si>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</si>
  <si>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</si>
  <si>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</si>
  <si>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</si>
  <si>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</si>
  <si>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Год</t>
  </si>
  <si>
    <t>Месяц</t>
  </si>
  <si>
    <t>Площадь, м2</t>
  </si>
  <si>
    <t>Тариф, руб/м2</t>
  </si>
  <si>
    <t>Перерасчет, руб</t>
  </si>
  <si>
    <t>Начислено, руб</t>
  </si>
  <si>
    <t>Итого:</t>
  </si>
  <si>
    <r>
      <t>P</t>
    </r>
    <r>
      <rPr>
        <sz val="6"/>
        <rFont val="Arial Cyr"/>
        <family val="0"/>
      </rPr>
      <t>k.пр</t>
    </r>
    <r>
      <rPr>
        <sz val="10"/>
        <rFont val="Arial Cyr"/>
        <family val="0"/>
      </rPr>
      <t>, руб.</t>
    </r>
  </si>
  <si>
    <r>
      <t>S</t>
    </r>
    <r>
      <rPr>
        <sz val="6"/>
        <rFont val="Arial Cyr"/>
        <family val="0"/>
      </rPr>
      <t>i</t>
    </r>
    <r>
      <rPr>
        <sz val="10"/>
        <rFont val="Arial Cyr"/>
        <family val="0"/>
      </rPr>
      <t>, м2</t>
    </r>
  </si>
  <si>
    <r>
      <t>S</t>
    </r>
    <r>
      <rPr>
        <sz val="6"/>
        <rFont val="Arial Cyr"/>
        <family val="0"/>
      </rPr>
      <t>D</t>
    </r>
    <r>
      <rPr>
        <sz val="10"/>
        <rFont val="Arial Cyr"/>
        <family val="0"/>
      </rPr>
      <t>, м2</t>
    </r>
  </si>
  <si>
    <r>
      <t>P</t>
    </r>
    <r>
      <rPr>
        <sz val="6"/>
        <rFont val="Arial Cyr"/>
        <family val="0"/>
      </rPr>
      <t>fn.i</t>
    </r>
    <r>
      <rPr>
        <sz val="10"/>
        <rFont val="Arial Cyr"/>
        <family val="0"/>
      </rPr>
      <t>, руб.</t>
    </r>
  </si>
  <si>
    <r>
      <t>P</t>
    </r>
    <r>
      <rPr>
        <sz val="6"/>
        <rFont val="Arial Cyr"/>
        <family val="0"/>
      </rPr>
      <t>O2.i</t>
    </r>
    <r>
      <rPr>
        <sz val="10"/>
        <rFont val="Arial Cyr"/>
        <family val="0"/>
      </rPr>
      <t>, руб.</t>
    </r>
  </si>
  <si>
    <t>Потрачено на тепло</t>
  </si>
  <si>
    <t>Площадь квартиры</t>
  </si>
  <si>
    <t>Площадь дома</t>
  </si>
  <si>
    <t>Начислено</t>
  </si>
  <si>
    <t>Тариф*Площадь, руб</t>
  </si>
  <si>
    <t>Корректировка</t>
  </si>
  <si>
    <r>
      <t xml:space="preserve">Расчет </t>
    </r>
    <r>
      <rPr>
        <b/>
        <sz val="11"/>
        <color indexed="8"/>
        <rFont val="Calibri"/>
        <family val="2"/>
      </rPr>
      <t xml:space="preserve">суммы </t>
    </r>
    <r>
      <rPr>
        <b/>
        <sz val="11"/>
        <color indexed="8"/>
        <rFont val="Times New Roman"/>
        <family val="1"/>
      </rPr>
      <t>корректировки начислений по статье «Отопление»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</si>
</sst>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130" zoomScaleNormal="130" workbookViewId="0" topLeftCell="A1">
      <selection activeCell="A2" sqref="A2"/>
    </sheetView>
  </sheetViews>
  <sheetFormatPr defaultColWidth="9.00390625" defaultRowHeight="12.75"/>
  <cols>
    <col min="1" max="1" width="5.25390625" style="0" bestFit="1" customWidth="1"/>
    <col min="2" max="2" width="9.00390625" style="0" bestFit="1" customWidth="1"/>
    <col min="3" max="3" width="14.875" style="1" customWidth="1"/>
    <col min="4" max="4" width="14.00390625" style="1" customWidth="1"/>
    <col min="5" max="5" width="16.00390625" style="1" customWidth="1"/>
    <col min="6" max="6" width="16.625" style="1" bestFit="1" customWidth="1"/>
    <col min="7" max="7" width="15.75390625" style="1" bestFit="1" customWidth="1"/>
  </cols>
  <sheetData>
    <row r="1" spans="1:7" ht="15.75" thickBot="1">
      <c r="A1" s="14" t="s">
        <v>30</v>
      </c>
      <c r="B1" s="14"/>
      <c r="C1" s="14"/>
      <c r="D1" s="14"/>
      <c r="E1" s="14"/>
      <c r="F1" s="14"/>
      <c r="G1" s="14"/>
    </row>
    <row r="2" spans="1:7" s="5" customFormat="1" ht="28.5" customHeight="1" thickBot="1">
      <c r="A2" s="6" t="s">
        <v>12</v>
      </c>
      <c r="B2" s="7" t="s">
        <v>13</v>
      </c>
      <c r="C2" s="7" t="s">
        <v>15</v>
      </c>
      <c r="D2" s="7" t="s">
        <v>14</v>
      </c>
      <c r="E2" s="7" t="s">
        <v>28</v>
      </c>
      <c r="F2" s="7" t="s">
        <v>16</v>
      </c>
      <c r="G2" s="7" t="s">
        <v>17</v>
      </c>
    </row>
    <row r="3" spans="1:7" ht="12.75">
      <c r="A3" s="3">
        <v>2010</v>
      </c>
      <c r="B3" s="3" t="s">
        <v>0</v>
      </c>
      <c r="C3" s="4">
        <v>23.73</v>
      </c>
      <c r="D3" s="4">
        <v>83.1</v>
      </c>
      <c r="E3" s="4">
        <f aca="true" t="shared" si="0" ref="E3:E50">ROUND(C3*D3,2)</f>
        <v>1971.96</v>
      </c>
      <c r="F3" s="4">
        <f aca="true" t="shared" si="1" ref="F3:F28">G3-E3</f>
        <v>0</v>
      </c>
      <c r="G3" s="4">
        <v>1971.96</v>
      </c>
    </row>
    <row r="4" spans="1:7" ht="12.75">
      <c r="A4" s="3">
        <v>2010</v>
      </c>
      <c r="B4" s="3" t="s">
        <v>1</v>
      </c>
      <c r="C4" s="4">
        <v>23.73</v>
      </c>
      <c r="D4" s="4">
        <v>83.1</v>
      </c>
      <c r="E4" s="4">
        <f t="shared" si="0"/>
        <v>1971.96</v>
      </c>
      <c r="F4" s="4">
        <f t="shared" si="1"/>
        <v>0</v>
      </c>
      <c r="G4" s="4">
        <v>1971.96</v>
      </c>
    </row>
    <row r="5" spans="1:7" ht="12.75">
      <c r="A5" s="3">
        <v>2010</v>
      </c>
      <c r="B5" s="3" t="s">
        <v>2</v>
      </c>
      <c r="C5" s="4">
        <v>23.73</v>
      </c>
      <c r="D5" s="4">
        <v>83.1</v>
      </c>
      <c r="E5" s="4">
        <f t="shared" si="0"/>
        <v>1971.96</v>
      </c>
      <c r="F5" s="4">
        <f t="shared" si="1"/>
        <v>0</v>
      </c>
      <c r="G5" s="4">
        <v>1971.96</v>
      </c>
    </row>
    <row r="6" spans="1:7" ht="12.75">
      <c r="A6" s="3">
        <v>2010</v>
      </c>
      <c r="B6" s="3" t="s">
        <v>3</v>
      </c>
      <c r="C6" s="4">
        <v>23.73</v>
      </c>
      <c r="D6" s="4">
        <v>83.1</v>
      </c>
      <c r="E6" s="4">
        <f t="shared" si="0"/>
        <v>1971.96</v>
      </c>
      <c r="F6" s="4">
        <f t="shared" si="1"/>
        <v>0</v>
      </c>
      <c r="G6" s="4">
        <v>1971.96</v>
      </c>
    </row>
    <row r="7" spans="1:7" ht="13.5" customHeight="1">
      <c r="A7" s="3">
        <v>2010</v>
      </c>
      <c r="B7" s="3" t="s">
        <v>4</v>
      </c>
      <c r="C7" s="4">
        <v>23.73</v>
      </c>
      <c r="D7" s="4">
        <v>83.1</v>
      </c>
      <c r="E7" s="4">
        <f t="shared" si="0"/>
        <v>1971.96</v>
      </c>
      <c r="F7" s="4">
        <f t="shared" si="1"/>
        <v>0</v>
      </c>
      <c r="G7" s="4">
        <v>1971.96</v>
      </c>
    </row>
    <row r="8" spans="1:7" ht="12.75">
      <c r="A8" s="3">
        <v>2010</v>
      </c>
      <c r="B8" s="3" t="s">
        <v>5</v>
      </c>
      <c r="C8" s="4">
        <v>23.73</v>
      </c>
      <c r="D8" s="4">
        <v>83.1</v>
      </c>
      <c r="E8" s="4">
        <f t="shared" si="0"/>
        <v>1971.96</v>
      </c>
      <c r="F8" s="4">
        <f t="shared" si="1"/>
        <v>0</v>
      </c>
      <c r="G8" s="4">
        <v>1971.96</v>
      </c>
    </row>
    <row r="9" spans="1:7" ht="12.75">
      <c r="A9" s="3">
        <v>2010</v>
      </c>
      <c r="B9" s="3" t="s">
        <v>6</v>
      </c>
      <c r="C9" s="4">
        <v>23.73</v>
      </c>
      <c r="D9" s="4">
        <v>83.1</v>
      </c>
      <c r="E9" s="4">
        <f t="shared" si="0"/>
        <v>1971.96</v>
      </c>
      <c r="F9" s="4">
        <f t="shared" si="1"/>
        <v>0</v>
      </c>
      <c r="G9" s="4">
        <v>1971.96</v>
      </c>
    </row>
    <row r="10" spans="1:7" ht="12.75">
      <c r="A10" s="3">
        <v>2010</v>
      </c>
      <c r="B10" s="3" t="s">
        <v>7</v>
      </c>
      <c r="C10" s="4">
        <v>23.73</v>
      </c>
      <c r="D10" s="4">
        <v>83.1</v>
      </c>
      <c r="E10" s="4">
        <f t="shared" si="0"/>
        <v>1971.96</v>
      </c>
      <c r="F10" s="4">
        <f t="shared" si="1"/>
        <v>0</v>
      </c>
      <c r="G10" s="4">
        <v>1971.96</v>
      </c>
    </row>
    <row r="11" spans="1:7" ht="12.75">
      <c r="A11" s="3">
        <v>2011</v>
      </c>
      <c r="B11" s="3" t="s">
        <v>8</v>
      </c>
      <c r="C11" s="4">
        <v>29.96</v>
      </c>
      <c r="D11" s="4">
        <v>83.1</v>
      </c>
      <c r="E11" s="4">
        <f t="shared" si="0"/>
        <v>2489.68</v>
      </c>
      <c r="F11" s="4">
        <f t="shared" si="1"/>
        <v>0</v>
      </c>
      <c r="G11" s="4">
        <v>2489.68</v>
      </c>
    </row>
    <row r="12" spans="1:7" ht="12.75">
      <c r="A12" s="3">
        <v>2011</v>
      </c>
      <c r="B12" s="3" t="s">
        <v>9</v>
      </c>
      <c r="C12" s="4">
        <v>29.96</v>
      </c>
      <c r="D12" s="4">
        <v>83.1</v>
      </c>
      <c r="E12" s="4">
        <f t="shared" si="0"/>
        <v>2489.68</v>
      </c>
      <c r="F12" s="4">
        <f t="shared" si="1"/>
        <v>0</v>
      </c>
      <c r="G12" s="4">
        <v>2489.68</v>
      </c>
    </row>
    <row r="13" spans="1:7" ht="12.75">
      <c r="A13" s="3">
        <v>2011</v>
      </c>
      <c r="B13" s="3" t="s">
        <v>10</v>
      </c>
      <c r="C13" s="4">
        <v>29.96</v>
      </c>
      <c r="D13" s="4">
        <v>83.1</v>
      </c>
      <c r="E13" s="4">
        <f t="shared" si="0"/>
        <v>2489.68</v>
      </c>
      <c r="F13" s="4">
        <f t="shared" si="1"/>
        <v>0</v>
      </c>
      <c r="G13" s="4">
        <v>2489.68</v>
      </c>
    </row>
    <row r="14" spans="1:7" ht="12.75">
      <c r="A14" s="3">
        <v>2011</v>
      </c>
      <c r="B14" s="3" t="s">
        <v>11</v>
      </c>
      <c r="C14" s="4">
        <v>29.96</v>
      </c>
      <c r="D14" s="4">
        <v>83.1</v>
      </c>
      <c r="E14" s="4">
        <f t="shared" si="0"/>
        <v>2489.68</v>
      </c>
      <c r="F14" s="4">
        <f t="shared" si="1"/>
        <v>0</v>
      </c>
      <c r="G14" s="4">
        <v>2489.68</v>
      </c>
    </row>
    <row r="15" spans="1:7" ht="12.75">
      <c r="A15" s="3">
        <v>2011</v>
      </c>
      <c r="B15" s="3" t="s">
        <v>0</v>
      </c>
      <c r="C15" s="4">
        <v>29.96</v>
      </c>
      <c r="D15" s="4">
        <v>83.1</v>
      </c>
      <c r="E15" s="4">
        <f t="shared" si="0"/>
        <v>2489.68</v>
      </c>
      <c r="F15" s="4">
        <f t="shared" si="1"/>
        <v>0</v>
      </c>
      <c r="G15" s="4">
        <v>2489.68</v>
      </c>
    </row>
    <row r="16" spans="1:7" ht="12.75">
      <c r="A16" s="3">
        <v>2011</v>
      </c>
      <c r="B16" s="3" t="s">
        <v>1</v>
      </c>
      <c r="C16" s="4">
        <v>29.96</v>
      </c>
      <c r="D16" s="4">
        <v>83.1</v>
      </c>
      <c r="E16" s="4">
        <f t="shared" si="0"/>
        <v>2489.68</v>
      </c>
      <c r="F16" s="4">
        <f t="shared" si="1"/>
        <v>0</v>
      </c>
      <c r="G16" s="4">
        <v>2489.68</v>
      </c>
    </row>
    <row r="17" spans="1:7" ht="12.75">
      <c r="A17" s="3">
        <v>2011</v>
      </c>
      <c r="B17" s="3" t="s">
        <v>2</v>
      </c>
      <c r="C17" s="4">
        <v>29.96</v>
      </c>
      <c r="D17" s="4">
        <v>83.1</v>
      </c>
      <c r="E17" s="4">
        <f t="shared" si="0"/>
        <v>2489.68</v>
      </c>
      <c r="F17" s="4">
        <f t="shared" si="1"/>
        <v>0</v>
      </c>
      <c r="G17" s="4">
        <v>2489.68</v>
      </c>
    </row>
    <row r="18" spans="1:7" ht="12.75">
      <c r="A18" s="3">
        <v>2011</v>
      </c>
      <c r="B18" s="3" t="s">
        <v>3</v>
      </c>
      <c r="C18" s="4">
        <v>29.96</v>
      </c>
      <c r="D18" s="4">
        <v>83.1</v>
      </c>
      <c r="E18" s="4">
        <f t="shared" si="0"/>
        <v>2489.68</v>
      </c>
      <c r="F18" s="4">
        <f t="shared" si="1"/>
        <v>0</v>
      </c>
      <c r="G18" s="4">
        <v>2489.68</v>
      </c>
    </row>
    <row r="19" spans="1:7" ht="12.75">
      <c r="A19" s="3">
        <v>2011</v>
      </c>
      <c r="B19" s="3" t="s">
        <v>4</v>
      </c>
      <c r="C19" s="4">
        <v>29.96</v>
      </c>
      <c r="D19" s="4">
        <v>83.1</v>
      </c>
      <c r="E19" s="4">
        <f t="shared" si="0"/>
        <v>2489.68</v>
      </c>
      <c r="F19" s="4">
        <f t="shared" si="1"/>
        <v>0</v>
      </c>
      <c r="G19" s="4">
        <v>2489.68</v>
      </c>
    </row>
    <row r="20" spans="1:7" ht="12.75">
      <c r="A20" s="3">
        <v>2011</v>
      </c>
      <c r="B20" s="3" t="s">
        <v>5</v>
      </c>
      <c r="C20" s="4">
        <v>29.96</v>
      </c>
      <c r="D20" s="4">
        <v>83.1</v>
      </c>
      <c r="E20" s="4">
        <f t="shared" si="0"/>
        <v>2489.68</v>
      </c>
      <c r="F20" s="4">
        <f t="shared" si="1"/>
        <v>0</v>
      </c>
      <c r="G20" s="4">
        <v>2489.68</v>
      </c>
    </row>
    <row r="21" spans="1:7" ht="12.75">
      <c r="A21" s="3">
        <v>2011</v>
      </c>
      <c r="B21" s="3" t="s">
        <v>6</v>
      </c>
      <c r="C21" s="4">
        <v>29.96</v>
      </c>
      <c r="D21" s="4">
        <v>83.1</v>
      </c>
      <c r="E21" s="4">
        <f t="shared" si="0"/>
        <v>2489.68</v>
      </c>
      <c r="F21" s="4">
        <f t="shared" si="1"/>
        <v>0</v>
      </c>
      <c r="G21" s="4">
        <v>2489.68</v>
      </c>
    </row>
    <row r="22" spans="1:7" ht="12.75">
      <c r="A22" s="3">
        <v>2011</v>
      </c>
      <c r="B22" s="3" t="s">
        <v>7</v>
      </c>
      <c r="C22" s="4">
        <v>29.96</v>
      </c>
      <c r="D22" s="4">
        <v>83.1</v>
      </c>
      <c r="E22" s="4">
        <f t="shared" si="0"/>
        <v>2489.68</v>
      </c>
      <c r="F22" s="4">
        <f t="shared" si="1"/>
        <v>0</v>
      </c>
      <c r="G22" s="4">
        <v>2489.68</v>
      </c>
    </row>
    <row r="23" spans="1:7" ht="12.75">
      <c r="A23" s="3">
        <v>2012</v>
      </c>
      <c r="B23" s="3" t="s">
        <v>8</v>
      </c>
      <c r="C23" s="4">
        <v>29.96</v>
      </c>
      <c r="D23" s="4">
        <v>83.1</v>
      </c>
      <c r="E23" s="4">
        <f t="shared" si="0"/>
        <v>2489.68</v>
      </c>
      <c r="F23" s="4">
        <f t="shared" si="1"/>
        <v>0</v>
      </c>
      <c r="G23" s="4">
        <v>2489.68</v>
      </c>
    </row>
    <row r="24" spans="1:7" ht="12.75">
      <c r="A24" s="3">
        <v>2012</v>
      </c>
      <c r="B24" s="3" t="s">
        <v>9</v>
      </c>
      <c r="C24" s="4">
        <v>29.96</v>
      </c>
      <c r="D24" s="4">
        <v>83.1</v>
      </c>
      <c r="E24" s="4">
        <f t="shared" si="0"/>
        <v>2489.68</v>
      </c>
      <c r="F24" s="4">
        <f t="shared" si="1"/>
        <v>0</v>
      </c>
      <c r="G24" s="4">
        <v>2489.68</v>
      </c>
    </row>
    <row r="25" spans="1:7" ht="12.75">
      <c r="A25" s="3">
        <v>2012</v>
      </c>
      <c r="B25" s="3" t="s">
        <v>10</v>
      </c>
      <c r="C25" s="4">
        <v>29.96</v>
      </c>
      <c r="D25" s="4">
        <v>83.1</v>
      </c>
      <c r="E25" s="4">
        <f t="shared" si="0"/>
        <v>2489.68</v>
      </c>
      <c r="F25" s="4">
        <f t="shared" si="1"/>
        <v>0</v>
      </c>
      <c r="G25" s="4">
        <v>2489.68</v>
      </c>
    </row>
    <row r="26" spans="1:7" ht="12.75">
      <c r="A26" s="3">
        <v>2012</v>
      </c>
      <c r="B26" s="3" t="s">
        <v>11</v>
      </c>
      <c r="C26" s="4">
        <v>29.96</v>
      </c>
      <c r="D26" s="4">
        <v>83.1</v>
      </c>
      <c r="E26" s="4">
        <f t="shared" si="0"/>
        <v>2489.68</v>
      </c>
      <c r="F26" s="4">
        <f t="shared" si="1"/>
        <v>0</v>
      </c>
      <c r="G26" s="4">
        <v>2489.68</v>
      </c>
    </row>
    <row r="27" spans="1:7" ht="12.75">
      <c r="A27" s="3">
        <v>2012</v>
      </c>
      <c r="B27" s="3" t="s">
        <v>0</v>
      </c>
      <c r="C27" s="4">
        <v>29.96</v>
      </c>
      <c r="D27" s="4">
        <v>83.1</v>
      </c>
      <c r="E27" s="4">
        <f t="shared" si="0"/>
        <v>2489.68</v>
      </c>
      <c r="F27" s="4">
        <f t="shared" si="1"/>
        <v>0</v>
      </c>
      <c r="G27" s="4">
        <v>2489.68</v>
      </c>
    </row>
    <row r="28" spans="1:7" ht="12.75">
      <c r="A28" s="3">
        <v>2012</v>
      </c>
      <c r="B28" s="3" t="s">
        <v>1</v>
      </c>
      <c r="C28" s="4">
        <v>29.96</v>
      </c>
      <c r="D28" s="4">
        <v>83.1</v>
      </c>
      <c r="E28" s="4">
        <f t="shared" si="0"/>
        <v>2489.68</v>
      </c>
      <c r="F28" s="4">
        <f t="shared" si="1"/>
        <v>0</v>
      </c>
      <c r="G28" s="4">
        <v>2489.68</v>
      </c>
    </row>
    <row r="29" spans="1:7" ht="12.75">
      <c r="A29" s="3">
        <v>2012</v>
      </c>
      <c r="B29" s="3" t="s">
        <v>2</v>
      </c>
      <c r="C29" s="4">
        <v>31.73</v>
      </c>
      <c r="D29" s="4">
        <v>83.1</v>
      </c>
      <c r="E29" s="4">
        <f t="shared" si="0"/>
        <v>2636.76</v>
      </c>
      <c r="F29" s="4">
        <f aca="true" t="shared" si="2" ref="F29:F50">G29-E29</f>
        <v>0</v>
      </c>
      <c r="G29" s="4">
        <v>2636.76</v>
      </c>
    </row>
    <row r="30" spans="1:7" ht="12.75">
      <c r="A30" s="3">
        <v>2012</v>
      </c>
      <c r="B30" s="3" t="s">
        <v>3</v>
      </c>
      <c r="C30" s="4">
        <v>31.73</v>
      </c>
      <c r="D30" s="4">
        <v>83.1</v>
      </c>
      <c r="E30" s="4">
        <f t="shared" si="0"/>
        <v>2636.76</v>
      </c>
      <c r="F30" s="4">
        <f t="shared" si="2"/>
        <v>-85.05000000000018</v>
      </c>
      <c r="G30" s="4">
        <v>2551.71</v>
      </c>
    </row>
    <row r="31" spans="1:7" ht="12.75">
      <c r="A31" s="3">
        <v>2012</v>
      </c>
      <c r="B31" s="3" t="s">
        <v>4</v>
      </c>
      <c r="C31" s="4">
        <v>32.92</v>
      </c>
      <c r="D31" s="4">
        <v>83.1</v>
      </c>
      <c r="E31" s="4">
        <f t="shared" si="0"/>
        <v>2735.65</v>
      </c>
      <c r="F31" s="4">
        <f t="shared" si="2"/>
        <v>0</v>
      </c>
      <c r="G31" s="4">
        <v>2735.65</v>
      </c>
    </row>
    <row r="32" spans="1:7" ht="12.75">
      <c r="A32" s="3">
        <v>2012</v>
      </c>
      <c r="B32" s="3" t="s">
        <v>5</v>
      </c>
      <c r="C32" s="4">
        <v>32.92</v>
      </c>
      <c r="D32" s="4">
        <v>83.1</v>
      </c>
      <c r="E32" s="4">
        <f t="shared" si="0"/>
        <v>2735.65</v>
      </c>
      <c r="F32" s="4">
        <f t="shared" si="2"/>
        <v>-984.8300000000002</v>
      </c>
      <c r="G32" s="4">
        <v>1750.82</v>
      </c>
    </row>
    <row r="33" spans="1:7" ht="12.75">
      <c r="A33" s="3">
        <v>2012</v>
      </c>
      <c r="B33" s="3" t="s">
        <v>6</v>
      </c>
      <c r="C33" s="4">
        <v>32.92</v>
      </c>
      <c r="D33" s="4">
        <v>83.1</v>
      </c>
      <c r="E33" s="4">
        <f t="shared" si="0"/>
        <v>2735.65</v>
      </c>
      <c r="F33" s="4">
        <f t="shared" si="2"/>
        <v>0</v>
      </c>
      <c r="G33" s="4">
        <v>2735.65</v>
      </c>
    </row>
    <row r="34" spans="1:7" ht="12.75">
      <c r="A34" s="3">
        <v>2012</v>
      </c>
      <c r="B34" s="3" t="s">
        <v>7</v>
      </c>
      <c r="C34" s="4">
        <v>32.92</v>
      </c>
      <c r="D34" s="4">
        <v>83.1</v>
      </c>
      <c r="E34" s="4">
        <f t="shared" si="0"/>
        <v>2735.65</v>
      </c>
      <c r="F34" s="4">
        <f t="shared" si="2"/>
        <v>0</v>
      </c>
      <c r="G34" s="4">
        <v>2735.65</v>
      </c>
    </row>
    <row r="35" spans="1:7" ht="12.75">
      <c r="A35" s="3">
        <v>2013</v>
      </c>
      <c r="B35" s="3" t="s">
        <v>8</v>
      </c>
      <c r="C35" s="4">
        <v>32.92</v>
      </c>
      <c r="D35" s="4">
        <v>83.1</v>
      </c>
      <c r="E35" s="4">
        <f t="shared" si="0"/>
        <v>2735.65</v>
      </c>
      <c r="F35" s="4">
        <f t="shared" si="2"/>
        <v>-6.230000000000018</v>
      </c>
      <c r="G35" s="4">
        <v>2729.42</v>
      </c>
    </row>
    <row r="36" spans="1:7" ht="12.75">
      <c r="A36" s="3">
        <v>2013</v>
      </c>
      <c r="B36" s="3" t="s">
        <v>9</v>
      </c>
      <c r="C36" s="4">
        <v>32.92</v>
      </c>
      <c r="D36" s="4">
        <v>83.1</v>
      </c>
      <c r="E36" s="4">
        <f t="shared" si="0"/>
        <v>2735.65</v>
      </c>
      <c r="F36" s="4">
        <f t="shared" si="2"/>
        <v>0</v>
      </c>
      <c r="G36" s="4">
        <v>2735.65</v>
      </c>
    </row>
    <row r="37" spans="1:7" ht="12.75">
      <c r="A37" s="3">
        <v>2013</v>
      </c>
      <c r="B37" s="3" t="s">
        <v>10</v>
      </c>
      <c r="C37" s="4">
        <v>32.92</v>
      </c>
      <c r="D37" s="4">
        <v>83.1</v>
      </c>
      <c r="E37" s="4">
        <f t="shared" si="0"/>
        <v>2735.65</v>
      </c>
      <c r="F37" s="4">
        <f t="shared" si="2"/>
        <v>0</v>
      </c>
      <c r="G37" s="4">
        <v>2735.65</v>
      </c>
    </row>
    <row r="38" spans="1:7" ht="12.75">
      <c r="A38" s="3">
        <v>2013</v>
      </c>
      <c r="B38" s="3" t="s">
        <v>11</v>
      </c>
      <c r="C38" s="4">
        <v>32.92</v>
      </c>
      <c r="D38" s="4">
        <v>83.1</v>
      </c>
      <c r="E38" s="4">
        <f t="shared" si="0"/>
        <v>2735.65</v>
      </c>
      <c r="F38" s="4">
        <f t="shared" si="2"/>
        <v>0</v>
      </c>
      <c r="G38" s="4">
        <v>2735.65</v>
      </c>
    </row>
    <row r="39" spans="1:7" ht="12.75">
      <c r="A39" s="3">
        <v>2013</v>
      </c>
      <c r="B39" s="3" t="s">
        <v>0</v>
      </c>
      <c r="C39" s="4">
        <v>32.92</v>
      </c>
      <c r="D39" s="4">
        <v>83.1</v>
      </c>
      <c r="E39" s="4">
        <f t="shared" si="0"/>
        <v>2735.65</v>
      </c>
      <c r="F39" s="4">
        <f t="shared" si="2"/>
        <v>0</v>
      </c>
      <c r="G39" s="4">
        <v>2735.65</v>
      </c>
    </row>
    <row r="40" spans="1:7" ht="12.75">
      <c r="A40" s="3">
        <v>2013</v>
      </c>
      <c r="B40" s="3" t="s">
        <v>1</v>
      </c>
      <c r="C40" s="4">
        <v>34.93</v>
      </c>
      <c r="D40" s="4">
        <v>83.1</v>
      </c>
      <c r="E40" s="4">
        <f t="shared" si="0"/>
        <v>2902.68</v>
      </c>
      <c r="F40" s="4">
        <f t="shared" si="2"/>
        <v>-258.2199999999998</v>
      </c>
      <c r="G40" s="4">
        <v>2644.46</v>
      </c>
    </row>
    <row r="41" spans="1:7" ht="12.75">
      <c r="A41" s="3">
        <v>2013</v>
      </c>
      <c r="B41" s="3" t="s">
        <v>2</v>
      </c>
      <c r="C41" s="4">
        <v>34.93</v>
      </c>
      <c r="D41" s="4">
        <v>83.1</v>
      </c>
      <c r="E41" s="4">
        <f t="shared" si="0"/>
        <v>2902.68</v>
      </c>
      <c r="F41" s="4">
        <f t="shared" si="2"/>
        <v>0</v>
      </c>
      <c r="G41" s="4">
        <v>2902.68</v>
      </c>
    </row>
    <row r="42" spans="1:7" ht="12.75">
      <c r="A42" s="3">
        <v>2013</v>
      </c>
      <c r="B42" s="3" t="s">
        <v>3</v>
      </c>
      <c r="C42" s="4">
        <v>34.93</v>
      </c>
      <c r="D42" s="4">
        <v>83.1</v>
      </c>
      <c r="E42" s="4">
        <f t="shared" si="0"/>
        <v>2902.68</v>
      </c>
      <c r="F42" s="4">
        <f t="shared" si="2"/>
        <v>0</v>
      </c>
      <c r="G42" s="4">
        <v>2902.68</v>
      </c>
    </row>
    <row r="43" spans="1:7" ht="12.75">
      <c r="A43" s="3">
        <v>2013</v>
      </c>
      <c r="B43" s="3" t="s">
        <v>4</v>
      </c>
      <c r="C43" s="4">
        <v>34.93</v>
      </c>
      <c r="D43" s="4">
        <v>83.1</v>
      </c>
      <c r="E43" s="4">
        <f t="shared" si="0"/>
        <v>2902.68</v>
      </c>
      <c r="F43" s="4">
        <f t="shared" si="2"/>
        <v>0</v>
      </c>
      <c r="G43" s="4">
        <v>2902.68</v>
      </c>
    </row>
    <row r="44" spans="1:7" ht="12.75">
      <c r="A44" s="3">
        <v>2013</v>
      </c>
      <c r="B44" s="3" t="s">
        <v>5</v>
      </c>
      <c r="C44" s="4">
        <v>34.93</v>
      </c>
      <c r="D44" s="4">
        <v>83.1</v>
      </c>
      <c r="E44" s="4">
        <f t="shared" si="0"/>
        <v>2902.68</v>
      </c>
      <c r="F44" s="4">
        <f t="shared" si="2"/>
        <v>-835.9699999999998</v>
      </c>
      <c r="G44" s="4">
        <v>2066.71</v>
      </c>
    </row>
    <row r="45" spans="1:7" ht="12.75">
      <c r="A45" s="3">
        <v>2013</v>
      </c>
      <c r="B45" s="3" t="s">
        <v>6</v>
      </c>
      <c r="C45" s="4">
        <v>34.93</v>
      </c>
      <c r="D45" s="4">
        <v>83.1</v>
      </c>
      <c r="E45" s="4">
        <f t="shared" si="0"/>
        <v>2902.68</v>
      </c>
      <c r="F45" s="4">
        <f t="shared" si="2"/>
        <v>-371.8299999999999</v>
      </c>
      <c r="G45" s="4">
        <v>2530.85</v>
      </c>
    </row>
    <row r="46" spans="1:7" ht="12.75">
      <c r="A46" s="3">
        <v>2013</v>
      </c>
      <c r="B46" s="3" t="s">
        <v>7</v>
      </c>
      <c r="C46" s="4">
        <v>34.93</v>
      </c>
      <c r="D46" s="4">
        <v>83.1</v>
      </c>
      <c r="E46" s="4">
        <f t="shared" si="0"/>
        <v>2902.68</v>
      </c>
      <c r="F46" s="4">
        <f t="shared" si="2"/>
        <v>0</v>
      </c>
      <c r="G46" s="4">
        <v>2902.68</v>
      </c>
    </row>
    <row r="47" spans="1:7" ht="12.75">
      <c r="A47" s="3">
        <v>2014</v>
      </c>
      <c r="B47" s="3" t="s">
        <v>8</v>
      </c>
      <c r="C47" s="4">
        <v>34.93</v>
      </c>
      <c r="D47" s="4">
        <v>83.1</v>
      </c>
      <c r="E47" s="4">
        <f t="shared" si="0"/>
        <v>2902.68</v>
      </c>
      <c r="F47" s="4">
        <f t="shared" si="2"/>
        <v>-390.14999999999964</v>
      </c>
      <c r="G47" s="4">
        <v>2512.53</v>
      </c>
    </row>
    <row r="48" spans="1:7" ht="12.75">
      <c r="A48" s="3">
        <v>2014</v>
      </c>
      <c r="B48" s="3" t="s">
        <v>9</v>
      </c>
      <c r="C48" s="4">
        <v>34.93</v>
      </c>
      <c r="D48" s="4">
        <v>83.1</v>
      </c>
      <c r="E48" s="4">
        <f t="shared" si="0"/>
        <v>2902.68</v>
      </c>
      <c r="F48" s="4">
        <f t="shared" si="2"/>
        <v>0</v>
      </c>
      <c r="G48" s="4">
        <v>2902.68</v>
      </c>
    </row>
    <row r="49" spans="1:7" ht="12.75">
      <c r="A49" s="3">
        <v>2014</v>
      </c>
      <c r="B49" s="3" t="s">
        <v>10</v>
      </c>
      <c r="C49" s="4">
        <v>34.93</v>
      </c>
      <c r="D49" s="4">
        <v>83.1</v>
      </c>
      <c r="E49" s="4">
        <f t="shared" si="0"/>
        <v>2902.68</v>
      </c>
      <c r="F49" s="4">
        <f t="shared" si="2"/>
        <v>0</v>
      </c>
      <c r="G49" s="4">
        <v>2902.68</v>
      </c>
    </row>
    <row r="50" spans="1:7" ht="12.75">
      <c r="A50" s="3">
        <v>2014</v>
      </c>
      <c r="B50" s="3" t="s">
        <v>11</v>
      </c>
      <c r="C50" s="4">
        <v>34.93</v>
      </c>
      <c r="D50" s="4">
        <v>83.1</v>
      </c>
      <c r="E50" s="4">
        <f t="shared" si="0"/>
        <v>2902.68</v>
      </c>
      <c r="F50" s="4">
        <v>-35000</v>
      </c>
      <c r="G50" s="4">
        <f>E50+F50</f>
        <v>-32097.32</v>
      </c>
    </row>
    <row r="51" spans="1:7" ht="12.75">
      <c r="A51" s="11" t="s">
        <v>18</v>
      </c>
      <c r="B51" s="12"/>
      <c r="C51" s="12"/>
      <c r="D51" s="13"/>
      <c r="E51" s="10">
        <f>SUM(E3:E50)</f>
        <v>122413.76999999987</v>
      </c>
      <c r="F51" s="10">
        <f>SUM(F3:F50)</f>
        <v>-37932.28</v>
      </c>
      <c r="G51" s="2">
        <f>SUM(G3:G50)</f>
        <v>84481.48999999993</v>
      </c>
    </row>
    <row r="53" spans="3:7" s="5" customFormat="1" ht="25.5">
      <c r="C53" s="8" t="s">
        <v>24</v>
      </c>
      <c r="D53" s="8" t="s">
        <v>25</v>
      </c>
      <c r="E53" s="8" t="s">
        <v>26</v>
      </c>
      <c r="F53" s="8" t="s">
        <v>27</v>
      </c>
      <c r="G53" s="8" t="s">
        <v>29</v>
      </c>
    </row>
    <row r="54" spans="3:7" ht="12.75">
      <c r="C54" s="9" t="s">
        <v>19</v>
      </c>
      <c r="D54" s="9" t="s">
        <v>20</v>
      </c>
      <c r="E54" s="9" t="s">
        <v>21</v>
      </c>
      <c r="F54" s="9" t="s">
        <v>22</v>
      </c>
      <c r="G54" s="9" t="s">
        <v>23</v>
      </c>
    </row>
    <row r="55" spans="3:7" ht="12.75">
      <c r="C55" s="4">
        <v>18800294.14</v>
      </c>
      <c r="D55" s="4">
        <f>D50</f>
        <v>83.1</v>
      </c>
      <c r="E55" s="4">
        <v>29404.1</v>
      </c>
      <c r="F55" s="4">
        <f>G51</f>
        <v>84481.48999999993</v>
      </c>
      <c r="G55" s="4">
        <f>ROUND(C55*D55/E55-F55,2)</f>
        <v>-31349.29</v>
      </c>
    </row>
  </sheetData>
  <mergeCells count="2">
    <mergeCell ref="A51:D51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2014-04-27T15:32:37Z</cp:lastPrinted>
  <dcterms:created xsi:type="dcterms:W3CDTF">2014-04-20T18:23:19Z</dcterms:created>
  <dcterms:modified xsi:type="dcterms:W3CDTF">2014-06-14T20:00:45Z</dcterms:modified>
  <cp:category/>
  <cp:version/>
  <cp:contentType/>
  <cp:contentStatus/>
</cp:coreProperties>
</file>